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현재_통합_문서"/>
  <mc:AlternateContent xmlns:mc="http://schemas.openxmlformats.org/markup-compatibility/2006">
    <mc:Choice Requires="x15">
      <x15ac:absPath xmlns:x15ac="http://schemas.microsoft.com/office/spreadsheetml/2010/11/ac" url="https://liveuou.sharepoint.com/sites/msteams_e6e563/Shared Documents/아산아너스칼리지 교학행정팀/아너스칼리지업무폴더/2학년 해외연수/"/>
    </mc:Choice>
  </mc:AlternateContent>
  <xr:revisionPtr revIDLastSave="44" documentId="6_{298E72AB-BF8F-41FF-909A-19854AC45C54}" xr6:coauthVersionLast="47" xr6:coauthVersionMax="47" xr10:uidLastSave="{EAB64F8D-B6BB-4BAB-9820-BF886F081920}"/>
  <bookViews>
    <workbookView xWindow="4860" yWindow="135" windowWidth="33255" windowHeight="20775" firstSheet="1" activeTab="1" xr2:uid="{00000000-000D-0000-FFFF-FFFF00000000}"/>
  </bookViews>
  <sheets>
    <sheet name="지원금_명단" sheetId="1" state="veryHidden" r:id="rId1"/>
    <sheet name="지원금 조회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1" l="1"/>
  <c r="F19" i="1"/>
  <c r="H19" i="1" s="1"/>
  <c r="G18" i="1"/>
  <c r="F18" i="1"/>
  <c r="H18" i="1" s="1"/>
  <c r="H17" i="1"/>
  <c r="G17" i="1"/>
  <c r="F17" i="1"/>
  <c r="G16" i="1"/>
  <c r="F16" i="1"/>
  <c r="H16" i="1" s="1"/>
  <c r="G15" i="1"/>
  <c r="F15" i="1"/>
  <c r="H15" i="1" s="1"/>
  <c r="G14" i="1"/>
  <c r="F14" i="1"/>
  <c r="H14" i="1" s="1"/>
  <c r="G13" i="1"/>
  <c r="F13" i="1"/>
  <c r="H13" i="1" s="1"/>
  <c r="G12" i="1"/>
  <c r="F12" i="1"/>
  <c r="H12" i="1" s="1"/>
  <c r="G11" i="1"/>
  <c r="F11" i="1"/>
  <c r="H11" i="1" s="1"/>
  <c r="H10" i="1"/>
  <c r="G10" i="1"/>
  <c r="F10" i="1"/>
  <c r="G9" i="1"/>
  <c r="F9" i="1"/>
  <c r="H9" i="1" s="1"/>
  <c r="G8" i="1"/>
  <c r="F8" i="1"/>
  <c r="H8" i="1" s="1"/>
  <c r="G7" i="1"/>
  <c r="F7" i="1"/>
  <c r="H7" i="1" s="1"/>
  <c r="G6" i="1"/>
  <c r="F6" i="1"/>
  <c r="H6" i="1" s="1"/>
  <c r="G5" i="1"/>
  <c r="F5" i="1"/>
  <c r="H5" i="1" s="1"/>
  <c r="G4" i="1"/>
  <c r="F4" i="1"/>
  <c r="H4" i="1" s="1"/>
  <c r="G3" i="1"/>
  <c r="F3" i="1"/>
  <c r="H3" i="1" s="1"/>
  <c r="G2" i="1"/>
  <c r="F2" i="1"/>
  <c r="H2" i="1" s="1"/>
  <c r="E4" i="2"/>
  <c r="D4" i="2"/>
  <c r="C4" i="2"/>
  <c r="B4" i="2"/>
</calcChain>
</file>

<file path=xl/sharedStrings.xml><?xml version="1.0" encoding="utf-8"?>
<sst xmlns="http://schemas.openxmlformats.org/spreadsheetml/2006/main" count="76" uniqueCount="62">
  <si>
    <t>학번</t>
  </si>
  <si>
    <t>성명</t>
  </si>
  <si>
    <t>총 참여도</t>
  </si>
  <si>
    <t>선정 여부</t>
  </si>
  <si>
    <t>기본 지원금</t>
  </si>
  <si>
    <t>선정 추가</t>
  </si>
  <si>
    <t>참여도 감액</t>
  </si>
  <si>
    <t>최종 지원금액</t>
  </si>
  <si>
    <t>류정현</t>
  </si>
  <si>
    <t>O</t>
  </si>
  <si>
    <t>이유진</t>
  </si>
  <si>
    <t>신혜린</t>
  </si>
  <si>
    <t>이준성</t>
  </si>
  <si>
    <t>김수림</t>
  </si>
  <si>
    <t>정현수</t>
  </si>
  <si>
    <t>노하은</t>
  </si>
  <si>
    <t>박수민</t>
  </si>
  <si>
    <t>김다해</t>
  </si>
  <si>
    <t>신예주</t>
  </si>
  <si>
    <t>장윤지</t>
  </si>
  <si>
    <t>강해인</t>
  </si>
  <si>
    <t>권익상</t>
  </si>
  <si>
    <t>우승민</t>
  </si>
  <si>
    <t>현지은</t>
  </si>
  <si>
    <t>박예인</t>
  </si>
  <si>
    <t>김우진</t>
  </si>
  <si>
    <t>심지윤</t>
  </si>
  <si>
    <t>※ 노란색 표시된 학번 입력란에 본인 학번을 입력하시면 지원금액이 조회됩니다.</t>
  </si>
  <si>
    <t>※ 조회값이 없는 경우 '대상아님'으로 표시됩니다.</t>
  </si>
  <si>
    <t>■ 지원금 산정 기준</t>
  </si>
  <si>
    <t>구분</t>
  </si>
  <si>
    <t>조건</t>
  </si>
  <si>
    <t>지원 금액</t>
  </si>
  <si>
    <t>전원 공통</t>
  </si>
  <si>
    <t>2,500,000원</t>
  </si>
  <si>
    <t>계획안 선정</t>
  </si>
  <si>
    <t>선정 시 (O)</t>
  </si>
  <si>
    <t>+250,000원 (10% 추가)</t>
  </si>
  <si>
    <t>89% ~ 80%</t>
  </si>
  <si>
    <t>-250,000원 (10% 감액)</t>
  </si>
  <si>
    <t>79% ~ 70%</t>
  </si>
  <si>
    <t>-375,000원 (15% 감액)</t>
  </si>
  <si>
    <t>69% 이하</t>
  </si>
  <si>
    <t>-500,000원 (20% 감액)</t>
  </si>
  <si>
    <t>90% 이상</t>
  </si>
  <si>
    <t>감액 없음</t>
  </si>
  <si>
    <t>2026학년도 해외연수 지원금 조회</t>
    <phoneticPr fontId="11" type="noConversion"/>
  </si>
  <si>
    <t>20250039</t>
    <phoneticPr fontId="11" type="noConversion"/>
  </si>
  <si>
    <t>20250010</t>
    <phoneticPr fontId="11" type="noConversion"/>
  </si>
  <si>
    <t>20250013</t>
    <phoneticPr fontId="11" type="noConversion"/>
  </si>
  <si>
    <t>20250016</t>
    <phoneticPr fontId="11" type="noConversion"/>
  </si>
  <si>
    <t>20250020</t>
    <phoneticPr fontId="11" type="noConversion"/>
  </si>
  <si>
    <t>20250021</t>
    <phoneticPr fontId="11" type="noConversion"/>
  </si>
  <si>
    <t>20250022</t>
    <phoneticPr fontId="11" type="noConversion"/>
  </si>
  <si>
    <t>20250026</t>
    <phoneticPr fontId="11" type="noConversion"/>
  </si>
  <si>
    <t>20250028</t>
    <phoneticPr fontId="11" type="noConversion"/>
  </si>
  <si>
    <t>20250029</t>
    <phoneticPr fontId="11" type="noConversion"/>
  </si>
  <si>
    <t>20250030</t>
    <phoneticPr fontId="11" type="noConversion"/>
  </si>
  <si>
    <t>20250038</t>
    <phoneticPr fontId="11" type="noConversion"/>
  </si>
  <si>
    <t>20250043</t>
    <phoneticPr fontId="11" type="noConversion"/>
  </si>
  <si>
    <t>20250044</t>
    <phoneticPr fontId="11" type="noConversion"/>
  </si>
  <si>
    <t>20250050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</si>
</sst>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&quot;원&quot;"/>
    <numFmt numFmtId="178" formatCode="0.0&quot;%&quot;"/>
  </numFmts>
  <fonts count="12">
    <font>
      <sz val="11"/>
      <color theme="1"/>
      <name val="맑은 고딕"/>
      <scheme val="minor"/>
    </font>
    <font>
      <sz val="11"/>
      <color rgb="FF006100"/>
      <name val="맑은 고딕"/>
      <family val="3"/>
      <charset val="129"/>
      <scheme val="minor"/>
    </font>
    <font>
      <b/>
      <sz val="12"/>
      <color rgb="FFFFFFFF"/>
      <name val="맑은 고딕"/>
      <family val="3"/>
      <charset val="129"/>
    </font>
    <font>
      <sz val="11"/>
      <name val="맑은 고딕"/>
      <family val="3"/>
      <charset val="129"/>
    </font>
    <font>
      <b/>
      <sz val="20"/>
      <color rgb="FFFFFFFF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name val="맑은 고딕"/>
      <family val="3"/>
      <charset val="129"/>
    </font>
    <font>
      <b/>
      <sz val="16"/>
      <color rgb="FFC00000"/>
      <name val="맑은 고딕"/>
      <family val="3"/>
      <charset val="129"/>
    </font>
    <font>
      <i/>
      <sz val="11"/>
      <color rgb="FF595959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4472C4"/>
      </patternFill>
    </fill>
    <fill>
      <patternFill patternType="solid">
        <fgColor rgb="FFF2F2F2"/>
      </patternFill>
    </fill>
    <fill>
      <patternFill patternType="solid">
        <fgColor rgb="FFFFFFFF"/>
      </patternFill>
    </fill>
    <fill>
      <patternFill patternType="solid">
        <fgColor rgb="FFD9E1F2"/>
      </patternFill>
    </fill>
    <fill>
      <patternFill patternType="solid">
        <fgColor rgb="FFFFEB9C"/>
      </patternFill>
    </fill>
    <fill>
      <patternFill patternType="solid">
        <fgColor rgb="FFFFF2CC"/>
      </patternFill>
    </fill>
    <fill>
      <patternFill patternType="solid">
        <fgColor rgb="FFBDD7EE"/>
      </patternFill>
    </fill>
    <fill>
      <patternFill patternType="solid">
        <fgColor rgb="FFDDEBF7"/>
      </patternFill>
    </fill>
    <fill>
      <patternFill patternType="solid">
        <fgColor rgb="FFE2EFDA"/>
      </patternFill>
    </fill>
    <fill>
      <patternFill patternType="solid">
        <fgColor rgb="FFFCE4D6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1">
      <alignment vertical="center"/>
    </xf>
    <xf numFmtId="0" fontId="1" fillId="2" borderId="1" applyNumberFormat="0" applyBorder="0" applyAlignment="0" applyProtection="0">
      <alignment vertical="center"/>
    </xf>
  </cellStyleXfs>
  <cellXfs count="29">
    <xf numFmtId="0" fontId="0" fillId="0" borderId="1" xfId="0">
      <alignment vertical="center"/>
    </xf>
    <xf numFmtId="0" fontId="2" fillId="3" borderId="2" xfId="0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176" fontId="3" fillId="4" borderId="3" xfId="0" applyNumberFormat="1" applyFont="1" applyFill="1" applyBorder="1" applyAlignment="1">
      <alignment horizontal="center" vertical="center"/>
    </xf>
    <xf numFmtId="177" fontId="3" fillId="4" borderId="3" xfId="0" applyNumberFormat="1" applyFont="1" applyFill="1" applyBorder="1" applyAlignment="1">
      <alignment horizontal="center" vertical="center"/>
    </xf>
    <xf numFmtId="49" fontId="3" fillId="5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176" fontId="3" fillId="5" borderId="3" xfId="0" applyNumberFormat="1" applyFont="1" applyFill="1" applyBorder="1" applyAlignment="1">
      <alignment horizontal="center" vertical="center"/>
    </xf>
    <xf numFmtId="177" fontId="3" fillId="5" borderId="3" xfId="0" applyNumberFormat="1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49" fontId="5" fillId="7" borderId="5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178" fontId="6" fillId="5" borderId="2" xfId="0" applyNumberFormat="1" applyFont="1" applyFill="1" applyBorder="1" applyAlignment="1">
      <alignment horizontal="center" vertical="center"/>
    </xf>
    <xf numFmtId="177" fontId="7" fillId="8" borderId="5" xfId="0" applyNumberFormat="1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0" fillId="0" borderId="1" xfId="0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1" xfId="0">
      <alignment vertical="center"/>
    </xf>
    <xf numFmtId="0" fontId="8" fillId="0" borderId="0" xfId="0" applyFont="1" applyBorder="1" applyAlignment="1">
      <alignment horizontal="left" vertical="center"/>
    </xf>
    <xf numFmtId="0" fontId="5" fillId="6" borderId="6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9" fillId="9" borderId="6" xfId="0" applyFont="1" applyFill="1" applyBorder="1" applyAlignment="1">
      <alignment horizontal="center" vertical="center"/>
    </xf>
    <xf numFmtId="0" fontId="9" fillId="12" borderId="6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10" borderId="6" xfId="0" applyFont="1" applyFill="1" applyBorder="1" applyAlignment="1">
      <alignment horizontal="center" vertical="center"/>
    </xf>
    <xf numFmtId="0" fontId="9" fillId="11" borderId="6" xfId="0" applyFont="1" applyFill="1" applyBorder="1" applyAlignment="1">
      <alignment horizontal="center" vertical="center"/>
    </xf>
  </cellXfs>
  <cellStyles count="2">
    <cellStyle name="좋음" xfId="1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9EAC8-BD98-EE98-7CD8-539A70EBEC65}">
  <sheetPr codeName="Sheet1"/>
  <dimension ref="A1:H20"/>
  <sheetViews>
    <sheetView workbookViewId="0">
      <selection activeCell="C6" sqref="C6"/>
    </sheetView>
  </sheetViews>
  <sheetFormatPr defaultColWidth="8.875" defaultRowHeight="15" customHeight="1"/>
  <cols>
    <col min="1" max="1" width="15.75" customWidth="1"/>
    <col min="2" max="2" width="11.375" customWidth="1"/>
    <col min="3" max="3" width="12.875" customWidth="1"/>
    <col min="4" max="4" width="11.375" customWidth="1"/>
    <col min="5" max="7" width="15.75" customWidth="1"/>
    <col min="8" max="8" width="18.625" customWidth="1"/>
  </cols>
  <sheetData>
    <row r="1" spans="1:8" ht="26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" customHeight="1">
      <c r="A2" s="2">
        <v>20250004</v>
      </c>
      <c r="B2" s="3" t="s">
        <v>8</v>
      </c>
      <c r="C2" s="4">
        <v>66.2</v>
      </c>
      <c r="D2" s="3" t="s">
        <v>9</v>
      </c>
      <c r="E2" s="5">
        <v>2500000</v>
      </c>
      <c r="F2" s="5">
        <f t="shared" ref="F2:F19" si="0">IF(D2="O",250000,0)</f>
        <v>250000</v>
      </c>
      <c r="G2" s="5">
        <f t="shared" ref="G2:G19" si="1">IF(C2&gt;=90,0,IF(C2&gt;=80,-250000,IF(C2&gt;=70,-375000,-500000)))</f>
        <v>-500000</v>
      </c>
      <c r="H2" s="5">
        <f t="shared" ref="H2:H19" si="2">E2+F2+G2</f>
        <v>2250000</v>
      </c>
    </row>
    <row r="3" spans="1:8" ht="15" customHeight="1">
      <c r="A3" s="6">
        <v>20250008</v>
      </c>
      <c r="B3" s="7" t="s">
        <v>10</v>
      </c>
      <c r="C3" s="8">
        <v>76.7</v>
      </c>
      <c r="D3" s="7" t="s">
        <v>9</v>
      </c>
      <c r="E3" s="9">
        <v>2500000</v>
      </c>
      <c r="F3" s="9">
        <f t="shared" si="0"/>
        <v>250000</v>
      </c>
      <c r="G3" s="9">
        <f t="shared" si="1"/>
        <v>-375000</v>
      </c>
      <c r="H3" s="9">
        <f t="shared" si="2"/>
        <v>2375000</v>
      </c>
    </row>
    <row r="4" spans="1:8" ht="15" customHeight="1">
      <c r="A4" s="17">
        <v>20250009</v>
      </c>
      <c r="B4" s="3" t="s">
        <v>11</v>
      </c>
      <c r="C4" s="4">
        <v>56.3</v>
      </c>
      <c r="D4" s="3"/>
      <c r="E4" s="5">
        <v>2500000</v>
      </c>
      <c r="F4" s="5">
        <f t="shared" si="0"/>
        <v>0</v>
      </c>
      <c r="G4" s="5">
        <f t="shared" si="1"/>
        <v>-500000</v>
      </c>
      <c r="H4" s="5">
        <f t="shared" si="2"/>
        <v>2000000</v>
      </c>
    </row>
    <row r="5" spans="1:8" ht="15" customHeight="1">
      <c r="A5" s="2" t="s">
        <v>48</v>
      </c>
      <c r="B5" s="7" t="s">
        <v>12</v>
      </c>
      <c r="C5" s="8">
        <v>53.3</v>
      </c>
      <c r="D5" s="7"/>
      <c r="E5" s="9">
        <v>2500000</v>
      </c>
      <c r="F5" s="9">
        <f t="shared" si="0"/>
        <v>0</v>
      </c>
      <c r="G5" s="9">
        <f t="shared" si="1"/>
        <v>-500000</v>
      </c>
      <c r="H5" s="9">
        <f t="shared" si="2"/>
        <v>2000000</v>
      </c>
    </row>
    <row r="6" spans="1:8" ht="15" customHeight="1">
      <c r="A6" s="6" t="s">
        <v>49</v>
      </c>
      <c r="B6" s="3" t="s">
        <v>13</v>
      </c>
      <c r="C6" s="4">
        <v>87.4</v>
      </c>
      <c r="D6" s="3" t="s">
        <v>9</v>
      </c>
      <c r="E6" s="5">
        <v>2500000</v>
      </c>
      <c r="F6" s="5">
        <f t="shared" si="0"/>
        <v>250000</v>
      </c>
      <c r="G6" s="5">
        <f t="shared" si="1"/>
        <v>-250000</v>
      </c>
      <c r="H6" s="5">
        <f t="shared" si="2"/>
        <v>2500000</v>
      </c>
    </row>
    <row r="7" spans="1:8" ht="15" customHeight="1">
      <c r="A7" s="2" t="s">
        <v>50</v>
      </c>
      <c r="B7" s="7" t="s">
        <v>14</v>
      </c>
      <c r="C7" s="8">
        <v>79.7</v>
      </c>
      <c r="D7" s="7" t="s">
        <v>9</v>
      </c>
      <c r="E7" s="9">
        <v>2500000</v>
      </c>
      <c r="F7" s="9">
        <f t="shared" si="0"/>
        <v>250000</v>
      </c>
      <c r="G7" s="9">
        <f t="shared" si="1"/>
        <v>-375000</v>
      </c>
      <c r="H7" s="9">
        <f t="shared" si="2"/>
        <v>2375000</v>
      </c>
    </row>
    <row r="8" spans="1:8" ht="15" customHeight="1">
      <c r="A8" s="6" t="s">
        <v>51</v>
      </c>
      <c r="B8" s="3" t="s">
        <v>15</v>
      </c>
      <c r="C8" s="4">
        <v>85.4</v>
      </c>
      <c r="D8" s="3" t="s">
        <v>9</v>
      </c>
      <c r="E8" s="5">
        <v>2500000</v>
      </c>
      <c r="F8" s="5">
        <f t="shared" si="0"/>
        <v>250000</v>
      </c>
      <c r="G8" s="5">
        <f t="shared" si="1"/>
        <v>-250000</v>
      </c>
      <c r="H8" s="5">
        <f t="shared" si="2"/>
        <v>2500000</v>
      </c>
    </row>
    <row r="9" spans="1:8" ht="15" customHeight="1">
      <c r="A9" s="2" t="s">
        <v>52</v>
      </c>
      <c r="B9" s="7" t="s">
        <v>16</v>
      </c>
      <c r="C9" s="8">
        <v>23.5</v>
      </c>
      <c r="D9" s="7"/>
      <c r="E9" s="9">
        <v>2500000</v>
      </c>
      <c r="F9" s="9">
        <f t="shared" si="0"/>
        <v>0</v>
      </c>
      <c r="G9" s="9">
        <f t="shared" si="1"/>
        <v>-500000</v>
      </c>
      <c r="H9" s="9">
        <f t="shared" si="2"/>
        <v>2000000</v>
      </c>
    </row>
    <row r="10" spans="1:8" ht="15" customHeight="1">
      <c r="A10" s="6" t="s">
        <v>53</v>
      </c>
      <c r="B10" s="3" t="s">
        <v>17</v>
      </c>
      <c r="C10" s="4">
        <v>59.2</v>
      </c>
      <c r="D10" s="3"/>
      <c r="E10" s="5">
        <v>2500000</v>
      </c>
      <c r="F10" s="5">
        <f t="shared" si="0"/>
        <v>0</v>
      </c>
      <c r="G10" s="5">
        <f t="shared" si="1"/>
        <v>-500000</v>
      </c>
      <c r="H10" s="5">
        <f t="shared" si="2"/>
        <v>2000000</v>
      </c>
    </row>
    <row r="11" spans="1:8" ht="15" customHeight="1">
      <c r="A11" s="2" t="s">
        <v>54</v>
      </c>
      <c r="B11" s="7" t="s">
        <v>18</v>
      </c>
      <c r="C11" s="8">
        <v>70.400000000000006</v>
      </c>
      <c r="D11" s="7" t="s">
        <v>9</v>
      </c>
      <c r="E11" s="9">
        <v>2500000</v>
      </c>
      <c r="F11" s="9">
        <f t="shared" si="0"/>
        <v>250000</v>
      </c>
      <c r="G11" s="9">
        <f t="shared" si="1"/>
        <v>-375000</v>
      </c>
      <c r="H11" s="9">
        <f t="shared" si="2"/>
        <v>2375000</v>
      </c>
    </row>
    <row r="12" spans="1:8" ht="15" customHeight="1">
      <c r="A12" s="6" t="s">
        <v>55</v>
      </c>
      <c r="B12" s="3" t="s">
        <v>19</v>
      </c>
      <c r="C12" s="4">
        <v>88</v>
      </c>
      <c r="D12" s="3" t="s">
        <v>9</v>
      </c>
      <c r="E12" s="5">
        <v>2500000</v>
      </c>
      <c r="F12" s="5">
        <f t="shared" si="0"/>
        <v>250000</v>
      </c>
      <c r="G12" s="5">
        <f t="shared" si="1"/>
        <v>-250000</v>
      </c>
      <c r="H12" s="5">
        <f t="shared" si="2"/>
        <v>2500000</v>
      </c>
    </row>
    <row r="13" spans="1:8" ht="15" customHeight="1">
      <c r="A13" s="2" t="s">
        <v>56</v>
      </c>
      <c r="B13" s="7" t="s">
        <v>20</v>
      </c>
      <c r="C13" s="8">
        <v>73.5</v>
      </c>
      <c r="D13" s="7"/>
      <c r="E13" s="9">
        <v>2500000</v>
      </c>
      <c r="F13" s="9">
        <f t="shared" si="0"/>
        <v>0</v>
      </c>
      <c r="G13" s="9">
        <f t="shared" si="1"/>
        <v>-375000</v>
      </c>
      <c r="H13" s="9">
        <f t="shared" si="2"/>
        <v>2125000</v>
      </c>
    </row>
    <row r="14" spans="1:8" ht="15" customHeight="1">
      <c r="A14" s="6" t="s">
        <v>57</v>
      </c>
      <c r="B14" s="3" t="s">
        <v>21</v>
      </c>
      <c r="C14" s="4">
        <v>73.5</v>
      </c>
      <c r="D14" s="3" t="s">
        <v>9</v>
      </c>
      <c r="E14" s="5">
        <v>2500000</v>
      </c>
      <c r="F14" s="5">
        <f t="shared" si="0"/>
        <v>250000</v>
      </c>
      <c r="G14" s="5">
        <f t="shared" si="1"/>
        <v>-375000</v>
      </c>
      <c r="H14" s="5">
        <f t="shared" si="2"/>
        <v>2375000</v>
      </c>
    </row>
    <row r="15" spans="1:8" ht="15" customHeight="1">
      <c r="A15" s="2" t="s">
        <v>58</v>
      </c>
      <c r="B15" s="7" t="s">
        <v>22</v>
      </c>
      <c r="C15" s="8">
        <v>63.9</v>
      </c>
      <c r="D15" s="7"/>
      <c r="E15" s="9">
        <v>2500000</v>
      </c>
      <c r="F15" s="9">
        <f t="shared" si="0"/>
        <v>0</v>
      </c>
      <c r="G15" s="9">
        <f t="shared" si="1"/>
        <v>-500000</v>
      </c>
      <c r="H15" s="9">
        <f t="shared" si="2"/>
        <v>2000000</v>
      </c>
    </row>
    <row r="16" spans="1:8" ht="15" customHeight="1">
      <c r="A16" s="6" t="s">
        <v>47</v>
      </c>
      <c r="B16" s="3" t="s">
        <v>23</v>
      </c>
      <c r="C16" s="4">
        <v>73.5</v>
      </c>
      <c r="D16" s="3"/>
      <c r="E16" s="5">
        <v>2500000</v>
      </c>
      <c r="F16" s="5">
        <f t="shared" si="0"/>
        <v>0</v>
      </c>
      <c r="G16" s="5">
        <f t="shared" si="1"/>
        <v>-375000</v>
      </c>
      <c r="H16" s="5">
        <f t="shared" si="2"/>
        <v>2125000</v>
      </c>
    </row>
    <row r="17" spans="1:8" ht="15" customHeight="1">
      <c r="A17" s="2" t="s">
        <v>59</v>
      </c>
      <c r="B17" s="7" t="s">
        <v>24</v>
      </c>
      <c r="C17" s="8">
        <v>65</v>
      </c>
      <c r="D17" s="7"/>
      <c r="E17" s="9">
        <v>2500000</v>
      </c>
      <c r="F17" s="9">
        <f t="shared" si="0"/>
        <v>0</v>
      </c>
      <c r="G17" s="9">
        <f t="shared" si="1"/>
        <v>-500000</v>
      </c>
      <c r="H17" s="9">
        <f t="shared" si="2"/>
        <v>2000000</v>
      </c>
    </row>
    <row r="18" spans="1:8" ht="15" customHeight="1">
      <c r="A18" s="6" t="s">
        <v>60</v>
      </c>
      <c r="B18" s="3" t="s">
        <v>25</v>
      </c>
      <c r="C18" s="4">
        <v>44.1</v>
      </c>
      <c r="D18" s="3"/>
      <c r="E18" s="5">
        <v>2500000</v>
      </c>
      <c r="F18" s="5">
        <f t="shared" si="0"/>
        <v>0</v>
      </c>
      <c r="G18" s="5">
        <f t="shared" si="1"/>
        <v>-500000</v>
      </c>
      <c r="H18" s="5">
        <f t="shared" si="2"/>
        <v>2000000</v>
      </c>
    </row>
    <row r="19" spans="1:8" ht="15" customHeight="1">
      <c r="A19" s="2" t="s">
        <v>61</v>
      </c>
      <c r="B19" s="7" t="s">
        <v>26</v>
      </c>
      <c r="C19" s="8">
        <v>74.099999999999994</v>
      </c>
      <c r="D19" s="7"/>
      <c r="E19" s="9">
        <v>2500000</v>
      </c>
      <c r="F19" s="9">
        <f t="shared" si="0"/>
        <v>0</v>
      </c>
      <c r="G19" s="9">
        <f t="shared" si="1"/>
        <v>-375000</v>
      </c>
      <c r="H19" s="9">
        <f t="shared" si="2"/>
        <v>2125000</v>
      </c>
    </row>
    <row r="20" spans="1:8" ht="15" customHeight="1">
      <c r="A20" s="6"/>
    </row>
  </sheetData>
  <phoneticPr fontId="11" type="noConversion"/>
  <pageMargins left="0.7" right="0.7" top="0.75" bottom="0.75" header="0.3" footer="0.3"/>
  <pageSetup orientation="portrait"/>
  <headerFooter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4D008-DF18-5A38-B148-2D2F3FA41B23}">
  <sheetPr codeName="Sheet2"/>
  <dimension ref="A1:E16"/>
  <sheetViews>
    <sheetView tabSelected="1" workbookViewId="0">
      <selection activeCell="H33" sqref="H33"/>
    </sheetView>
  </sheetViews>
  <sheetFormatPr defaultColWidth="8.875" defaultRowHeight="15" customHeight="1"/>
  <cols>
    <col min="1" max="2" width="17.125" customWidth="1"/>
    <col min="3" max="4" width="20" customWidth="1"/>
    <col min="5" max="5" width="25.75" customWidth="1"/>
  </cols>
  <sheetData>
    <row r="1" spans="1:5" ht="37.5" customHeight="1">
      <c r="A1" s="18" t="s">
        <v>46</v>
      </c>
      <c r="B1" s="19"/>
      <c r="C1" s="19"/>
      <c r="D1" s="19"/>
      <c r="E1" s="19"/>
    </row>
    <row r="3" spans="1:5" ht="26.25" customHeight="1">
      <c r="A3" s="10" t="s">
        <v>0</v>
      </c>
      <c r="B3" s="10" t="s">
        <v>1</v>
      </c>
      <c r="C3" s="10" t="s">
        <v>2</v>
      </c>
      <c r="D3" s="10" t="s">
        <v>3</v>
      </c>
      <c r="E3" s="10" t="s">
        <v>7</v>
      </c>
    </row>
    <row r="4" spans="1:5" ht="33.75" customHeight="1">
      <c r="A4" s="11"/>
      <c r="B4" s="12" t="str">
        <f>IF(A4="","",IFERROR(VLOOKUP(A4&amp;"",지원금_명단!A:H,2,FALSE),IFERROR(VLOOKUP(TEXT(A4,"0"),지원금_명단!A:H,2,FALSE),IFERROR(VLOOKUP(VALUE(A4),지원금_명단!A:H,2,FALSE),"대상아님"))))</f>
        <v/>
      </c>
      <c r="C4" s="13" t="str">
        <f>IF(A4="","",IFERROR(VLOOKUP(A4&amp;"",지원금_명단!A:H,3,FALSE),IFERROR(VLOOKUP(TEXT(A4,"0"),지원금_명단!A:H,3,FALSE),IFERROR(VLOOKUP(VALUE(A4),지원금_명단!A:H,3,FALSE),"대상아님"))))</f>
        <v/>
      </c>
      <c r="D4" s="12" t="str">
        <f>IF(A4="","",IFERROR(VLOOKUP(A4&amp;"",지원금_명단!A:H,4,FALSE),IFERROR(VLOOKUP(TEXT(A4,"0"),지원금_명단!A:H,4,FALSE),IFERROR(VLOOKUP(VALUE(A4),지원금_명단!A:H,4,FALSE),"대상아님"))))</f>
        <v/>
      </c>
      <c r="E4" s="14" t="str">
        <f>IF(A4="","",IFERROR(VLOOKUP(A4&amp;"",지원금_명단!A:H,8,FALSE),IFERROR(VLOOKUP(TEXT(A4,"0"),지원금_명단!A:H,8,FALSE),IFERROR(VLOOKUP(VALUE(A4),지원금_명단!A:H,8,FALSE),"대상아님"))))</f>
        <v/>
      </c>
    </row>
    <row r="6" spans="1:5" ht="15" customHeight="1">
      <c r="A6" s="20" t="s">
        <v>27</v>
      </c>
      <c r="B6" s="19"/>
      <c r="C6" s="19"/>
      <c r="D6" s="19"/>
      <c r="E6" s="19"/>
    </row>
    <row r="7" spans="1:5" ht="15" customHeight="1">
      <c r="A7" s="20" t="s">
        <v>28</v>
      </c>
      <c r="B7" s="19"/>
      <c r="C7" s="19"/>
      <c r="D7" s="19"/>
      <c r="E7" s="19"/>
    </row>
    <row r="9" spans="1:5" ht="22.5" customHeight="1">
      <c r="A9" s="21" t="s">
        <v>29</v>
      </c>
      <c r="B9" s="22"/>
      <c r="C9" s="22"/>
      <c r="D9" s="22"/>
      <c r="E9" s="22"/>
    </row>
    <row r="10" spans="1:5" ht="15" customHeight="1">
      <c r="A10" s="23" t="s">
        <v>30</v>
      </c>
      <c r="B10" s="22"/>
      <c r="C10" s="15" t="s">
        <v>31</v>
      </c>
      <c r="D10" s="23" t="s">
        <v>32</v>
      </c>
      <c r="E10" s="22"/>
    </row>
    <row r="11" spans="1:5" ht="21" customHeight="1">
      <c r="A11" s="26" t="s">
        <v>4</v>
      </c>
      <c r="B11" s="22"/>
      <c r="C11" s="16" t="s">
        <v>33</v>
      </c>
      <c r="D11" s="27" t="s">
        <v>34</v>
      </c>
      <c r="E11" s="22"/>
    </row>
    <row r="12" spans="1:5" ht="21" customHeight="1">
      <c r="A12" s="26" t="s">
        <v>35</v>
      </c>
      <c r="B12" s="22"/>
      <c r="C12" s="16" t="s">
        <v>36</v>
      </c>
      <c r="D12" s="28" t="s">
        <v>37</v>
      </c>
      <c r="E12" s="22"/>
    </row>
    <row r="13" spans="1:5" ht="21" customHeight="1">
      <c r="A13" s="26" t="s">
        <v>6</v>
      </c>
      <c r="B13" s="26"/>
      <c r="C13" s="16" t="s">
        <v>38</v>
      </c>
      <c r="D13" s="24" t="s">
        <v>39</v>
      </c>
      <c r="E13" s="22"/>
    </row>
    <row r="14" spans="1:5" ht="21" customHeight="1">
      <c r="A14" s="26"/>
      <c r="B14" s="26"/>
      <c r="C14" s="16" t="s">
        <v>40</v>
      </c>
      <c r="D14" s="24" t="s">
        <v>41</v>
      </c>
      <c r="E14" s="22"/>
    </row>
    <row r="15" spans="1:5" ht="21" customHeight="1">
      <c r="A15" s="26"/>
      <c r="B15" s="26"/>
      <c r="C15" s="16" t="s">
        <v>42</v>
      </c>
      <c r="D15" s="24" t="s">
        <v>43</v>
      </c>
      <c r="E15" s="22"/>
    </row>
    <row r="16" spans="1:5" ht="21" customHeight="1">
      <c r="A16" s="26"/>
      <c r="B16" s="26"/>
      <c r="C16" s="16" t="s">
        <v>44</v>
      </c>
      <c r="D16" s="25" t="s">
        <v>45</v>
      </c>
      <c r="E16" s="22"/>
    </row>
  </sheetData>
  <mergeCells count="15">
    <mergeCell ref="D14:E14"/>
    <mergeCell ref="D15:E15"/>
    <mergeCell ref="D16:E16"/>
    <mergeCell ref="A13:B16"/>
    <mergeCell ref="A11:B11"/>
    <mergeCell ref="D11:E11"/>
    <mergeCell ref="A12:B12"/>
    <mergeCell ref="D12:E12"/>
    <mergeCell ref="D13:E13"/>
    <mergeCell ref="A1:E1"/>
    <mergeCell ref="A6:E6"/>
    <mergeCell ref="A7:E7"/>
    <mergeCell ref="A9:E9"/>
    <mergeCell ref="A10:B10"/>
    <mergeCell ref="D10:E10"/>
  </mergeCells>
  <phoneticPr fontId="11" type="noConversion"/>
  <pageMargins left="0.7" right="0.7" top="0.75" bottom="0.75" header="0.3" footer="0.3"/>
  <pageSetup orientation="portrait"/>
  <headerFooter>
    <oddHeader>&amp;L&amp;C&amp;R</oddHeader>
    <oddFooter>&amp;L&amp;C&amp;R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962610591369AD4AAAB43ED2247EAE34" ma:contentTypeVersion="12" ma:contentTypeDescription="새 문서를 만듭니다." ma:contentTypeScope="" ma:versionID="3965a33fbc9572b8f01766aec4bd3b35">
  <xsd:schema xmlns:xsd="http://www.w3.org/2001/XMLSchema" xmlns:xs="http://www.w3.org/2001/XMLSchema" xmlns:p="http://schemas.microsoft.com/office/2006/metadata/properties" xmlns:ns2="97adfb0f-2f12-4272-82fd-6b6e53f1a065" xmlns:ns3="516e097b-c1b7-4443-b2fa-62bd64f1be28" targetNamespace="http://schemas.microsoft.com/office/2006/metadata/properties" ma:root="true" ma:fieldsID="bc9b964a96f47eefb5e826c6af36cb30" ns2:_="" ns3:_="">
    <xsd:import namespace="97adfb0f-2f12-4272-82fd-6b6e53f1a065"/>
    <xsd:import namespace="516e097b-c1b7-4443-b2fa-62bd64f1be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adfb0f-2f12-4272-82fd-6b6e53f1a0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e097b-c1b7-4443-b2fa-62bd64f1be2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b923e70-2a50-4ed1-92a5-7b2d8fafd350}" ma:internalName="TaxCatchAll" ma:showField="CatchAllData" ma:web="516e097b-c1b7-4443-b2fa-62bd64f1be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16e097b-c1b7-4443-b2fa-62bd64f1be28" xsi:nil="true"/>
    <lcf76f155ced4ddcb4097134ff3c332f xmlns="97adfb0f-2f12-4272-82fd-6b6e53f1a06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956D37-7532-432E-AE85-5DBC865CEE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adfb0f-2f12-4272-82fd-6b6e53f1a065"/>
    <ds:schemaRef ds:uri="516e097b-c1b7-4443-b2fa-62bd64f1be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A14E9C-39EE-4FF3-A0B8-45A97457E407}">
  <ds:schemaRefs>
    <ds:schemaRef ds:uri="http://schemas.microsoft.com/office/2006/metadata/properties"/>
    <ds:schemaRef ds:uri="http://schemas.microsoft.com/office/infopath/2007/PartnerControls"/>
    <ds:schemaRef ds:uri="516e097b-c1b7-4443-b2fa-62bd64f1be28"/>
    <ds:schemaRef ds:uri="97adfb0f-2f12-4272-82fd-6b6e53f1a065"/>
  </ds:schemaRefs>
</ds:datastoreItem>
</file>

<file path=customXml/itemProps3.xml><?xml version="1.0" encoding="utf-8"?>
<ds:datastoreItem xmlns:ds="http://schemas.openxmlformats.org/officeDocument/2006/customXml" ds:itemID="{9DF7C96B-F5F3-4DB3-887B-C9E4F4401C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지원금 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이현성</dc:creator>
  <cp:lastModifiedBy>설아름</cp:lastModifiedBy>
  <dcterms:created xsi:type="dcterms:W3CDTF">2026-05-08T00:26:39Z</dcterms:created>
  <dcterms:modified xsi:type="dcterms:W3CDTF">2026-05-22T00:33:42Z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0x010100962610591369AD4AAAB43ED2247EAE34</vt:lpwstr>
  </property>
  <property fmtid="{D5CDD505-2E9C-101B-9397-08002B2CF9AE}" pid="3" name="MediaServiceImageTags">
    <vt:lpwstr/>
  </property>
</Properties>
</file>